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2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consipspa-my.sharepoint.com/personal/bruno_kropp_consip_it/Documents/Desktop/Consip/ID 2931 - AQ Apparecchiature Veritas (Cohesity) per Sogei/doc/Condiv/"/>
    </mc:Choice>
  </mc:AlternateContent>
  <xr:revisionPtr revIDLastSave="99" documentId="13_ncr:1_{F8E2496B-C243-4139-B3C0-515B03491D17}" xr6:coauthVersionLast="47" xr6:coauthVersionMax="47" xr10:uidLastSave="{4D271A3B-B3C2-4667-9C7D-5716C90E2682}"/>
  <bookViews>
    <workbookView xWindow="28680" yWindow="-9735" windowWidth="29040" windowHeight="15720" tabRatio="635" firstSheet="1" activeTab="2" xr2:uid="{00000000-000D-0000-FFFF-FFFF00000000}"/>
  </bookViews>
  <sheets>
    <sheet name="ISTRUZIONI per il CM" sheetId="9" r:id="rId1"/>
    <sheet name="ISTRUZIONI" sheetId="15" r:id="rId2"/>
    <sheet name="GARANZIE CONTRATTO SINGOLO" sheetId="16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0" i="16" l="1"/>
  <c r="E6" i="16" l="1"/>
  <c r="E8" i="16"/>
  <c r="D25" i="16"/>
  <c r="E25" i="16" s="1"/>
  <c r="D24" i="16"/>
  <c r="E24" i="16" s="1"/>
  <c r="E23" i="16"/>
  <c r="E11" i="16"/>
  <c r="D12" i="16" l="1"/>
  <c r="D17" i="16" s="1"/>
  <c r="D26" i="16"/>
  <c r="D27" i="16" l="1"/>
</calcChain>
</file>

<file path=xl/sharedStrings.xml><?xml version="1.0" encoding="utf-8"?>
<sst xmlns="http://schemas.openxmlformats.org/spreadsheetml/2006/main" count="71" uniqueCount="67">
  <si>
    <t>Possesso
(s/n)</t>
  </si>
  <si>
    <t>Riduzione prevista</t>
  </si>
  <si>
    <t>Requisiti per riduzione garanzia</t>
  </si>
  <si>
    <t>PRIMA DELLA PUBBLICAZIONE:</t>
  </si>
  <si>
    <t>Verificare la corretezza dei calcoli</t>
  </si>
  <si>
    <t>Riduzione applicata</t>
  </si>
  <si>
    <r>
      <t xml:space="preserve">Riduzione complessiva
</t>
    </r>
    <r>
      <rPr>
        <i/>
        <sz val="10"/>
        <color theme="1"/>
        <rFont val="Calibri"/>
        <family val="2"/>
        <scheme val="minor"/>
      </rPr>
      <t>(Ai fini del cumulo delle riduzioni, la riduzione successiva è calcolata sull’importo che risulta dalla riduzione precedente)</t>
    </r>
  </si>
  <si>
    <t>A.1.  Possesso ISO 9000</t>
  </si>
  <si>
    <r>
      <t xml:space="preserve">A.2. Micro/piccola/media impresa (o RTI/consorzio formato </t>
    </r>
    <r>
      <rPr>
        <u/>
        <sz val="10"/>
        <color theme="1"/>
        <rFont val="Calibri"/>
        <family val="2"/>
        <scheme val="minor"/>
      </rPr>
      <t>esclusivamente</t>
    </r>
    <r>
      <rPr>
        <sz val="10"/>
        <color theme="1"/>
        <rFont val="Calibri"/>
        <family val="2"/>
        <scheme val="minor"/>
      </rPr>
      <t xml:space="preserve"> da MPMI)</t>
    </r>
  </si>
  <si>
    <t>C.  Ulteriori riduzioni fino a un massimo del 20%</t>
  </si>
  <si>
    <t>CALCOLO IMPORTO DELLA GARANZIA PROVVISORIA</t>
  </si>
  <si>
    <t>Importo della garanzia provvisoria al netto delle riduzioni</t>
  </si>
  <si>
    <r>
      <t xml:space="preserve">Importo base della garanzia
</t>
    </r>
    <r>
      <rPr>
        <i/>
        <sz val="10"/>
        <color theme="1"/>
        <rFont val="Calibri"/>
        <family val="2"/>
      </rPr>
      <t>(Valore % fissato in documentazione di gara)</t>
    </r>
  </si>
  <si>
    <t>CALCOLO RIDUZIONI AI SENSI DELL'ART. 106, COMMA 8, D.LGS. N. 36/2023</t>
  </si>
  <si>
    <t>Valorizzare s/n in base ai requisiti posseduti, come dichiarati nella Domanda di partecipazione</t>
  </si>
  <si>
    <t>istruzioni per il CM, da eliminare per la pubblicazione</t>
  </si>
  <si>
    <t>Valori/testo da personalizzare e portare in font nero per la pubblicazione</t>
  </si>
  <si>
    <t>Testo in rosso:</t>
  </si>
  <si>
    <t>Istruzioni per l'OE, eventualmente da personalizzare ad opera del CM, da lasciare per la pubblicazione</t>
  </si>
  <si>
    <t>Testo in blu, grassetto:</t>
  </si>
  <si>
    <t>Testo in blu:</t>
  </si>
  <si>
    <t>celle di input per l'OE</t>
  </si>
  <si>
    <t>risultati del calcolo</t>
  </si>
  <si>
    <t>Attenzione all'aggiunta/eliminazione di righe/colonne, che può compromettere il corretto funzionamento delle formule</t>
  </si>
  <si>
    <t>Bloccare il foglio con password, comunicando la password almeno ad altro/i collega/i del GdL</t>
  </si>
  <si>
    <t>ISTRUZIONI</t>
  </si>
  <si>
    <t>Sono istruzioni per gli OE, da lasciare</t>
  </si>
  <si>
    <t>GARANZIE AQ + AS-ODF</t>
  </si>
  <si>
    <t>ALLEGATO II.13</t>
  </si>
  <si>
    <r>
      <rPr>
        <u/>
        <sz val="11"/>
        <color theme="1"/>
        <rFont val="Calibri"/>
        <family val="2"/>
        <scheme val="minor"/>
      </rPr>
      <t>Da eliminare</t>
    </r>
    <r>
      <rPr>
        <sz val="11"/>
        <color theme="1"/>
        <rFont val="Calibri"/>
        <family val="2"/>
        <scheme val="minor"/>
      </rPr>
      <t>, è fornito solo per supporto al CM</t>
    </r>
  </si>
  <si>
    <r>
      <t xml:space="preserve">Incremento per ribasso compreso tra 10% e 20%
</t>
    </r>
    <r>
      <rPr>
        <i/>
        <sz val="10"/>
        <color theme="1"/>
        <rFont val="Calibri"/>
        <family val="2"/>
      </rPr>
      <t>(+1% per ogni punto di R offerto tra 10% e 20%)</t>
    </r>
  </si>
  <si>
    <r>
      <t xml:space="preserve">Incremento per ribasso auperiore al 20%
</t>
    </r>
    <r>
      <rPr>
        <i/>
        <sz val="10"/>
        <color theme="1"/>
        <rFont val="Calibri"/>
        <family val="2"/>
      </rPr>
      <t>(+2% per ogni punto di R offerto al di sopra del 20%)</t>
    </r>
  </si>
  <si>
    <t xml:space="preserve">1)  </t>
  </si>
  <si>
    <t xml:space="preserve">2)  </t>
  </si>
  <si>
    <t xml:space="preserve">3)  </t>
  </si>
  <si>
    <t xml:space="preserve">4)  </t>
  </si>
  <si>
    <t>I</t>
  </si>
  <si>
    <t>Questo foglio di calcolo è predisposto per facilitare il calcolo dell'importo delle cauzioni provvisorie e definitive.</t>
  </si>
  <si>
    <t>Le regole utilizzate per il calcolo sono quelle previste dal Codice degli Appalti e dalla documentazione di gara.</t>
  </si>
  <si>
    <t>In caso di eventuale difformità, dovuta a errori materiali nella predisposizione o nell'utilizzo del foglio di calcolo, prevale quanto previsto nella documentazione di gara.</t>
  </si>
  <si>
    <t>Nel foglio di calcolo sono adottate le seguenti convenzioni:</t>
  </si>
  <si>
    <t>celle a fondo giallo</t>
  </si>
  <si>
    <t>celle a fondo verde</t>
  </si>
  <si>
    <t>Forniscono i risultati finali dell'algoritmo di calcolo</t>
  </si>
  <si>
    <t>testo in rosso</t>
  </si>
  <si>
    <t>Sono indicazioni fornite agli operatori economici (ed eventualmente alle stazioni appaltanti) per il corretto utilizzo del foglio di calcolo</t>
  </si>
  <si>
    <r>
      <rPr>
        <b/>
        <u/>
        <sz val="12"/>
        <rFont val="Calibri"/>
        <family val="2"/>
        <scheme val="minor"/>
      </rPr>
      <t>Eliminare prima della pubblicazione i fogli non necessari</t>
    </r>
    <r>
      <rPr>
        <b/>
        <sz val="11"/>
        <rFont val="Calibri"/>
        <family val="2"/>
        <scheme val="minor"/>
      </rPr>
      <t>. I fogli disponibili hanno il seguente utilizzo:</t>
    </r>
  </si>
  <si>
    <t>ISTRUZIONI per il CM</t>
  </si>
  <si>
    <t>Seguire, per i fogli utilizzati, le istruzioni in blu, tenendo conto del significato associato ai formati del testo:</t>
  </si>
  <si>
    <t>n</t>
  </si>
  <si>
    <r>
      <t xml:space="preserve">Sono le uniche celle di input destinate alla compilazione da parte degli operatori economici.
I valori eventualmente già riportati in queste celle </t>
    </r>
    <r>
      <rPr>
        <u/>
        <sz val="11"/>
        <color theme="1"/>
        <rFont val="Calibri"/>
        <family val="2"/>
        <scheme val="minor"/>
      </rPr>
      <t>hanno solo finalità di esempio</t>
    </r>
    <r>
      <rPr>
        <sz val="11"/>
        <color theme="1"/>
        <rFont val="Calibri"/>
        <family val="2"/>
        <scheme val="minor"/>
      </rPr>
      <t>.</t>
    </r>
  </si>
  <si>
    <t>CALCOLO IMPORTO DELLA GARANZIA DEFINITIVA</t>
  </si>
  <si>
    <r>
      <rPr>
        <b/>
        <sz val="10"/>
        <color theme="1"/>
        <rFont val="Calibri"/>
        <family val="2"/>
        <scheme val="minor"/>
      </rPr>
      <t>Importo di riferimento</t>
    </r>
    <r>
      <rPr>
        <sz val="10"/>
        <color theme="1"/>
        <rFont val="Calibri"/>
        <family val="2"/>
        <scheme val="minor"/>
      </rPr>
      <t xml:space="preserve"> per il calcolo della garanzia definitiva
</t>
    </r>
    <r>
      <rPr>
        <i/>
        <sz val="10"/>
        <color rgb="FFFF0000"/>
        <rFont val="Calibri"/>
        <family val="2"/>
        <scheme val="minor"/>
      </rPr>
      <t>Inserire il valore contrattuale corretto, determinato come da par. ____ del disciplinare di gara / capitolato d'oneri (NB: il valore è indicato preventivamente a solo titolo di esempio)</t>
    </r>
  </si>
  <si>
    <r>
      <t xml:space="preserve">Ribasso percentuale offerto
</t>
    </r>
    <r>
      <rPr>
        <sz val="10"/>
        <color rgb="FFFF0000"/>
        <rFont val="Calibri"/>
        <family val="2"/>
      </rPr>
      <t>Inserire R offerto, determinato come da par.___ del disciplinare di gara (NB: il valore è indicato preventivamente a solo titolo di esempio)</t>
    </r>
  </si>
  <si>
    <t>Importo finale garanzia definitiv</t>
  </si>
  <si>
    <r>
      <t xml:space="preserve">Importo della garanzia definitiva </t>
    </r>
    <r>
      <rPr>
        <u/>
        <sz val="10"/>
        <color theme="1"/>
        <rFont val="Calibri"/>
        <family val="2"/>
        <scheme val="minor"/>
      </rPr>
      <t xml:space="preserve">ante </t>
    </r>
    <r>
      <rPr>
        <sz val="10"/>
        <color theme="1"/>
        <rFont val="Calibri"/>
        <family val="2"/>
        <scheme val="minor"/>
      </rPr>
      <t>applicazione delle riduzioni ex art. 106 comma 8</t>
    </r>
  </si>
  <si>
    <r>
      <t xml:space="preserve">Importo base della garanzia provvisoria
</t>
    </r>
    <r>
      <rPr>
        <i/>
        <sz val="10"/>
        <color rgb="FFFF0000"/>
        <rFont val="Calibri"/>
        <family val="2"/>
        <scheme val="minor"/>
      </rPr>
      <t>Inserire il valore della garanzia provvisoria riportato nel disciplinare/capitolato di gara (NB: il valore è indicato preventivamente a solo titolo di esempio)</t>
    </r>
  </si>
  <si>
    <t>GARANZIE CONTRATTO SINGOLO</t>
  </si>
  <si>
    <t>GARANZIE CONVENZIONE/AQ</t>
  </si>
  <si>
    <t>Da utilizzare per contratti singoli, inclusi AS su SDAPA</t>
  </si>
  <si>
    <t>Da eliminare sempre</t>
  </si>
  <si>
    <r>
      <t xml:space="preserve">Da utilizzare nelle convenzioni/AQ in cui le due garanzie definitive sono </t>
    </r>
    <r>
      <rPr>
        <u/>
        <sz val="11"/>
        <rFont val="Calibri"/>
        <family val="2"/>
        <scheme val="minor"/>
      </rPr>
      <t>entrambe consegnate a Consip</t>
    </r>
  </si>
  <si>
    <r>
      <t>Da utilizzare (</t>
    </r>
    <r>
      <rPr>
        <u/>
        <sz val="11"/>
        <rFont val="Calibri"/>
        <family val="2"/>
        <scheme val="minor"/>
      </rPr>
      <t>in alternativa</t>
    </r>
    <r>
      <rPr>
        <sz val="11"/>
        <rFont val="Calibri"/>
        <family val="2"/>
        <scheme val="minor"/>
      </rPr>
      <t xml:space="preserve"> al precedente!) negli AQ in cui la garanzia relativa agli AS/OdF è prestata </t>
    </r>
    <r>
      <rPr>
        <u/>
        <sz val="11"/>
        <rFont val="Calibri"/>
        <family val="2"/>
        <scheme val="minor"/>
      </rPr>
      <t>direttamente alle amministrazioni contraenti</t>
    </r>
  </si>
  <si>
    <t>(non obbligatorio, ma consigliato soprattutto se il foglio dovrà essere utilizzato anche dalle PA per AS/OdF)</t>
  </si>
  <si>
    <t>Almeno una certificazione tra:
registrazione al sistema comunitario di ecogestione e audit EMAS:
certificazione UNI EN ISO 14001 - Sistema di gestione ambientale</t>
  </si>
  <si>
    <t>Certificazione ISO/IEC 27001</t>
  </si>
  <si>
    <t xml:space="preserve">B.  Fideiussione, emessa e firmata digitalmente, gestita mediante verifica telematica sul sito internet dell'emittente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</si>
</sst>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164" formatCode="_-* #,##0\ &quot;€&quot;_-;\-* #,##0\ &quot;€&quot;_-;_-* &quot;-&quot;??\ &quot;€&quot;_-;_-@_-"/>
    <numFmt numFmtId="165" formatCode="0.0000"/>
    <numFmt numFmtId="166" formatCode="0.0%"/>
  </numFmts>
  <fonts count="2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1"/>
      <name val="Calibri"/>
      <family val="2"/>
    </font>
    <font>
      <sz val="10"/>
      <color rgb="FF0000FF"/>
      <name val="Calibri"/>
      <family val="2"/>
      <scheme val="minor"/>
    </font>
    <font>
      <i/>
      <sz val="10"/>
      <color rgb="FFFF000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rgb="FF0000FF"/>
      <name val="Calibri"/>
      <family val="2"/>
      <scheme val="minor"/>
    </font>
    <font>
      <u/>
      <sz val="10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i/>
      <sz val="10"/>
      <color theme="1"/>
      <name val="Calibri"/>
      <family val="2"/>
    </font>
    <font>
      <sz val="10"/>
      <color rgb="FFFF0000"/>
      <name val="Calibri"/>
      <family val="2"/>
    </font>
    <font>
      <b/>
      <sz val="12"/>
      <color rgb="FF0000FF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u/>
      <sz val="11"/>
      <color theme="1"/>
      <name val="Calibri"/>
      <family val="2"/>
      <scheme val="minor"/>
    </font>
    <font>
      <u/>
      <sz val="1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u/>
      <sz val="12"/>
      <name val="Calibri"/>
      <family val="2"/>
      <scheme val="minor"/>
    </font>
    <font>
      <b/>
      <sz val="10"/>
      <name val="Calibri"/>
      <family val="2"/>
      <scheme val="minor"/>
    </font>
    <font>
      <b/>
      <strike/>
      <sz val="10"/>
      <color rgb="FFFF000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81">
    <xf numFmtId="0" fontId="0" fillId="0" borderId="0" xfId="0"/>
    <xf numFmtId="0" fontId="2" fillId="0" borderId="0" xfId="0" applyFont="1"/>
    <xf numFmtId="44" fontId="2" fillId="0" borderId="1" xfId="0" applyNumberFormat="1" applyFont="1" applyBorder="1" applyAlignment="1">
      <alignment vertical="center"/>
    </xf>
    <xf numFmtId="9" fontId="2" fillId="0" borderId="1" xfId="0" applyNumberFormat="1" applyFont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4" fillId="0" borderId="0" xfId="0" applyFont="1"/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vertical="center"/>
    </xf>
    <xf numFmtId="0" fontId="2" fillId="4" borderId="1" xfId="0" applyFont="1" applyFill="1" applyBorder="1" applyAlignment="1" applyProtection="1">
      <alignment horizontal="center" vertical="center"/>
      <protection locked="0"/>
    </xf>
    <xf numFmtId="10" fontId="6" fillId="4" borderId="1" xfId="0" applyNumberFormat="1" applyFont="1" applyFill="1" applyBorder="1" applyAlignment="1" applyProtection="1">
      <alignment horizontal="center" vertical="center"/>
      <protection locked="0"/>
    </xf>
    <xf numFmtId="0" fontId="10" fillId="0" borderId="0" xfId="0" applyFont="1" applyAlignment="1">
      <alignment horizontal="left" vertical="center" wrapText="1"/>
    </xf>
    <xf numFmtId="0" fontId="2" fillId="0" borderId="1" xfId="0" applyFont="1" applyBorder="1" applyAlignment="1">
      <alignment vertical="center" wrapText="1"/>
    </xf>
    <xf numFmtId="9" fontId="2" fillId="0" borderId="1" xfId="1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 wrapText="1"/>
    </xf>
    <xf numFmtId="0" fontId="6" fillId="7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vertical="center" wrapText="1"/>
    </xf>
    <xf numFmtId="9" fontId="2" fillId="7" borderId="1" xfId="0" applyNumberFormat="1" applyFont="1" applyFill="1" applyBorder="1" applyAlignment="1">
      <alignment horizontal="center" vertical="center"/>
    </xf>
    <xf numFmtId="0" fontId="2" fillId="7" borderId="1" xfId="0" applyFont="1" applyFill="1" applyBorder="1" applyAlignment="1" applyProtection="1">
      <alignment horizontal="center" vertical="center"/>
      <protection locked="0"/>
    </xf>
    <xf numFmtId="0" fontId="17" fillId="0" borderId="0" xfId="0" applyFont="1" applyAlignment="1">
      <alignment vertical="center"/>
    </xf>
    <xf numFmtId="10" fontId="6" fillId="8" borderId="1" xfId="0" applyNumberFormat="1" applyFont="1" applyFill="1" applyBorder="1" applyAlignment="1" applyProtection="1">
      <alignment horizontal="center" vertical="center"/>
      <protection locked="0"/>
    </xf>
    <xf numFmtId="0" fontId="9" fillId="0" borderId="0" xfId="0" applyFont="1" applyAlignment="1">
      <alignment horizontal="left" vertical="center" wrapText="1"/>
    </xf>
    <xf numFmtId="0" fontId="18" fillId="0" borderId="0" xfId="0" applyFont="1" applyAlignment="1">
      <alignment horizontal="left" vertical="center" wrapText="1"/>
    </xf>
    <xf numFmtId="44" fontId="6" fillId="2" borderId="1" xfId="0" applyNumberFormat="1" applyFont="1" applyFill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 wrapText="1"/>
    </xf>
    <xf numFmtId="0" fontId="19" fillId="0" borderId="0" xfId="0" applyFont="1"/>
    <xf numFmtId="0" fontId="19" fillId="0" borderId="0" xfId="0" applyFont="1" applyAlignment="1">
      <alignment vertical="center"/>
    </xf>
    <xf numFmtId="0" fontId="10" fillId="0" borderId="0" xfId="0" applyFont="1" applyAlignment="1">
      <alignment horizontal="right" vertical="top"/>
    </xf>
    <xf numFmtId="0" fontId="0" fillId="0" borderId="0" xfId="0" applyAlignment="1">
      <alignment horizontal="right" vertical="top"/>
    </xf>
    <xf numFmtId="0" fontId="0" fillId="0" borderId="0" xfId="0" applyAlignment="1">
      <alignment horizontal="right"/>
    </xf>
    <xf numFmtId="0" fontId="0" fillId="0" borderId="0" xfId="0" applyAlignment="1">
      <alignment wrapText="1"/>
    </xf>
    <xf numFmtId="0" fontId="0" fillId="0" borderId="0" xfId="0" applyAlignment="1">
      <alignment vertical="center" wrapText="1"/>
    </xf>
    <xf numFmtId="0" fontId="0" fillId="4" borderId="0" xfId="0" applyFill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18" fillId="0" borderId="0" xfId="0" applyFont="1" applyAlignment="1">
      <alignment horizontal="center" vertical="center" wrapText="1"/>
    </xf>
    <xf numFmtId="0" fontId="22" fillId="0" borderId="0" xfId="0" applyFont="1"/>
    <xf numFmtId="0" fontId="21" fillId="0" borderId="0" xfId="0" applyFont="1" applyAlignment="1">
      <alignment horizontal="left" vertical="center"/>
    </xf>
    <xf numFmtId="0" fontId="19" fillId="0" borderId="0" xfId="0" applyFont="1" applyAlignment="1">
      <alignment vertical="center" wrapText="1"/>
    </xf>
    <xf numFmtId="0" fontId="0" fillId="0" borderId="0" xfId="0" applyAlignment="1">
      <alignment vertical="center"/>
    </xf>
    <xf numFmtId="9" fontId="24" fillId="0" borderId="1" xfId="0" applyNumberFormat="1" applyFont="1" applyBorder="1" applyAlignment="1">
      <alignment horizontal="center" vertical="center"/>
    </xf>
    <xf numFmtId="0" fontId="13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165" fontId="18" fillId="0" borderId="0" xfId="0" applyNumberFormat="1" applyFont="1"/>
    <xf numFmtId="0" fontId="18" fillId="0" borderId="0" xfId="0" applyFont="1"/>
    <xf numFmtId="9" fontId="2" fillId="0" borderId="1" xfId="1" applyFont="1" applyBorder="1" applyAlignment="1" applyProtection="1">
      <alignment horizontal="center" vertical="center"/>
    </xf>
    <xf numFmtId="9" fontId="2" fillId="7" borderId="6" xfId="1" applyFont="1" applyFill="1" applyBorder="1" applyAlignment="1" applyProtection="1">
      <alignment horizontal="center" vertical="center"/>
    </xf>
    <xf numFmtId="0" fontId="11" fillId="0" borderId="0" xfId="0" applyFont="1" applyAlignment="1">
      <alignment horizontal="left" vertical="center" wrapText="1"/>
    </xf>
    <xf numFmtId="0" fontId="11" fillId="0" borderId="0" xfId="0" applyFont="1" applyAlignment="1">
      <alignment horizontal="left" vertical="center"/>
    </xf>
    <xf numFmtId="0" fontId="17" fillId="0" borderId="0" xfId="0" applyFont="1" applyAlignment="1">
      <alignment horizontal="left"/>
    </xf>
    <xf numFmtId="0" fontId="0" fillId="0" borderId="0" xfId="0" applyAlignment="1">
      <alignment horizontal="left"/>
    </xf>
    <xf numFmtId="0" fontId="22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12" fillId="5" borderId="1" xfId="0" applyFont="1" applyFill="1" applyBorder="1" applyAlignment="1">
      <alignment horizontal="center" vertical="center"/>
    </xf>
    <xf numFmtId="0" fontId="5" fillId="6" borderId="2" xfId="0" applyFont="1" applyFill="1" applyBorder="1" applyAlignment="1">
      <alignment horizontal="center" vertical="center"/>
    </xf>
    <xf numFmtId="0" fontId="5" fillId="6" borderId="4" xfId="0" applyFont="1" applyFill="1" applyBorder="1" applyAlignment="1">
      <alignment horizontal="center" vertical="center"/>
    </xf>
    <xf numFmtId="0" fontId="5" fillId="6" borderId="3" xfId="0" applyFont="1" applyFill="1" applyBorder="1" applyAlignment="1">
      <alignment horizontal="center" vertical="center"/>
    </xf>
    <xf numFmtId="0" fontId="0" fillId="0" borderId="5" xfId="0" applyBorder="1" applyAlignment="1">
      <alignment horizontal="center"/>
    </xf>
    <xf numFmtId="9" fontId="2" fillId="0" borderId="6" xfId="1" applyFont="1" applyBorder="1" applyAlignment="1" applyProtection="1">
      <alignment horizontal="center" vertical="center"/>
    </xf>
    <xf numFmtId="9" fontId="2" fillId="0" borderId="7" xfId="1" applyFont="1" applyBorder="1" applyAlignment="1" applyProtection="1">
      <alignment horizontal="center" vertical="center"/>
    </xf>
    <xf numFmtId="0" fontId="7" fillId="0" borderId="8" xfId="0" applyFont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7" fillId="0" borderId="8" xfId="0" quotePrefix="1" applyFont="1" applyBorder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6" fillId="3" borderId="2" xfId="0" applyFont="1" applyFill="1" applyBorder="1" applyAlignment="1">
      <alignment horizontal="left" vertical="center" wrapText="1"/>
    </xf>
    <xf numFmtId="0" fontId="6" fillId="3" borderId="4" xfId="0" applyFont="1" applyFill="1" applyBorder="1" applyAlignment="1">
      <alignment horizontal="left" vertical="center" wrapText="1"/>
    </xf>
    <xf numFmtId="166" fontId="2" fillId="0" borderId="1" xfId="0" applyNumberFormat="1" applyFont="1" applyBorder="1" applyAlignment="1">
      <alignment horizontal="center" vertical="center"/>
    </xf>
    <xf numFmtId="0" fontId="12" fillId="5" borderId="4" xfId="0" applyFont="1" applyFill="1" applyBorder="1" applyAlignment="1">
      <alignment horizontal="center" vertical="center"/>
    </xf>
    <xf numFmtId="0" fontId="12" fillId="5" borderId="3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44" fontId="6" fillId="4" borderId="2" xfId="2" applyFont="1" applyFill="1" applyBorder="1" applyAlignment="1" applyProtection="1">
      <alignment horizontal="center" vertical="center"/>
      <protection locked="0"/>
    </xf>
    <xf numFmtId="44" fontId="6" fillId="4" borderId="3" xfId="2" applyFont="1" applyFill="1" applyBorder="1" applyAlignment="1" applyProtection="1">
      <alignment horizontal="center" vertical="center"/>
      <protection locked="0"/>
    </xf>
    <xf numFmtId="0" fontId="6" fillId="0" borderId="2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center"/>
    </xf>
    <xf numFmtId="0" fontId="6" fillId="3" borderId="4" xfId="0" applyFont="1" applyFill="1" applyBorder="1" applyAlignment="1">
      <alignment horizontal="left" vertical="center"/>
    </xf>
    <xf numFmtId="44" fontId="6" fillId="2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164" fontId="2" fillId="0" borderId="1" xfId="0" applyNumberFormat="1" applyFont="1" applyBorder="1" applyAlignment="1">
      <alignment horizontal="center" vertical="center"/>
    </xf>
    <xf numFmtId="0" fontId="6" fillId="3" borderId="1" xfId="0" applyFont="1" applyFill="1" applyBorder="1" applyAlignment="1">
      <alignment horizontal="left" vertical="center" wrapText="1"/>
    </xf>
  </cellXfs>
  <cellStyles count="3">
    <cellStyle name="Normale" xfId="0" builtinId="0"/>
    <cellStyle name="Percentuale" xfId="1" builtinId="5"/>
    <cellStyle name="Valuta" xfId="2" builtinId="4"/>
  </cellStyles>
  <dxfs count="0"/>
  <tableStyles count="0" defaultTableStyle="TableStyleMedium2" defaultPivotStyle="PivotStyleLight16"/>
  <colors>
    <mruColors>
      <color rgb="FFFFFF99"/>
      <color rgb="FF0000FF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C22"/>
  <sheetViews>
    <sheetView topLeftCell="A6" workbookViewId="0">
      <selection activeCell="B22" sqref="B22:C22"/>
    </sheetView>
  </sheetViews>
  <sheetFormatPr defaultRowHeight="14.5" x14ac:dyDescent="0.35"/>
  <cols>
    <col min="2" max="2" width="29.81640625" customWidth="1"/>
    <col min="3" max="3" width="78.81640625" customWidth="1"/>
  </cols>
  <sheetData>
    <row r="2" spans="1:3" ht="15" customHeight="1" x14ac:dyDescent="0.35">
      <c r="B2" s="48" t="s">
        <v>3</v>
      </c>
      <c r="C2" s="48"/>
    </row>
    <row r="3" spans="1:3" ht="15" customHeight="1" x14ac:dyDescent="0.35">
      <c r="A3" s="27" t="s">
        <v>32</v>
      </c>
      <c r="B3" s="47" t="s">
        <v>46</v>
      </c>
      <c r="C3" s="47"/>
    </row>
    <row r="4" spans="1:3" ht="34.5" customHeight="1" x14ac:dyDescent="0.35">
      <c r="A4" s="28"/>
      <c r="B4" s="6" t="s">
        <v>47</v>
      </c>
      <c r="C4" s="36" t="s">
        <v>60</v>
      </c>
    </row>
    <row r="5" spans="1:3" ht="34.5" customHeight="1" x14ac:dyDescent="0.35">
      <c r="A5" s="28"/>
      <c r="B5" s="6" t="s">
        <v>25</v>
      </c>
      <c r="C5" s="23" t="s">
        <v>26</v>
      </c>
    </row>
    <row r="6" spans="1:3" ht="34.5" customHeight="1" x14ac:dyDescent="0.35">
      <c r="A6" s="28"/>
      <c r="B6" s="6" t="s">
        <v>57</v>
      </c>
      <c r="C6" s="23" t="s">
        <v>59</v>
      </c>
    </row>
    <row r="7" spans="1:3" ht="34.5" customHeight="1" x14ac:dyDescent="0.35">
      <c r="A7" s="28"/>
      <c r="B7" s="7" t="s">
        <v>58</v>
      </c>
      <c r="C7" s="37" t="s">
        <v>61</v>
      </c>
    </row>
    <row r="8" spans="1:3" ht="34.5" customHeight="1" x14ac:dyDescent="0.35">
      <c r="A8" s="28"/>
      <c r="B8" s="7" t="s">
        <v>27</v>
      </c>
      <c r="C8" s="37" t="s">
        <v>62</v>
      </c>
    </row>
    <row r="9" spans="1:3" ht="34.5" customHeight="1" x14ac:dyDescent="0.35">
      <c r="A9" s="28"/>
      <c r="B9" s="40" t="s">
        <v>28</v>
      </c>
      <c r="C9" s="38" t="s">
        <v>29</v>
      </c>
    </row>
    <row r="10" spans="1:3" x14ac:dyDescent="0.35">
      <c r="A10" s="28"/>
    </row>
    <row r="11" spans="1:3" x14ac:dyDescent="0.35">
      <c r="A11" s="27" t="s">
        <v>33</v>
      </c>
      <c r="B11" s="46" t="s">
        <v>48</v>
      </c>
      <c r="C11" s="46"/>
    </row>
    <row r="12" spans="1:3" ht="34.5" customHeight="1" x14ac:dyDescent="0.35">
      <c r="A12" s="27"/>
      <c r="B12" s="10" t="s">
        <v>19</v>
      </c>
      <c r="C12" s="23" t="s">
        <v>15</v>
      </c>
    </row>
    <row r="13" spans="1:3" ht="34.5" customHeight="1" x14ac:dyDescent="0.35">
      <c r="A13" s="27"/>
      <c r="B13" s="20" t="s">
        <v>20</v>
      </c>
      <c r="C13" s="23" t="s">
        <v>16</v>
      </c>
    </row>
    <row r="14" spans="1:3" ht="34.5" customHeight="1" x14ac:dyDescent="0.35">
      <c r="A14" s="27"/>
      <c r="B14" s="21" t="s">
        <v>17</v>
      </c>
      <c r="C14" s="24" t="s">
        <v>18</v>
      </c>
    </row>
    <row r="15" spans="1:3" x14ac:dyDescent="0.35">
      <c r="A15" s="27"/>
      <c r="B15" s="8"/>
      <c r="C15" s="24" t="s">
        <v>21</v>
      </c>
    </row>
    <row r="16" spans="1:3" x14ac:dyDescent="0.35">
      <c r="A16" s="27"/>
      <c r="B16" s="22"/>
      <c r="C16" s="23" t="s">
        <v>22</v>
      </c>
    </row>
    <row r="17" spans="1:3" x14ac:dyDescent="0.35">
      <c r="A17" s="29"/>
    </row>
    <row r="18" spans="1:3" ht="15" customHeight="1" x14ac:dyDescent="0.35">
      <c r="A18" s="27" t="s">
        <v>34</v>
      </c>
      <c r="B18" s="7" t="s">
        <v>4</v>
      </c>
      <c r="C18" s="7"/>
    </row>
    <row r="19" spans="1:3" x14ac:dyDescent="0.35">
      <c r="A19" s="29"/>
      <c r="B19" s="26" t="s">
        <v>23</v>
      </c>
      <c r="C19" s="7"/>
    </row>
    <row r="20" spans="1:3" x14ac:dyDescent="0.35">
      <c r="A20" s="29"/>
      <c r="B20" s="25"/>
      <c r="C20" s="25"/>
    </row>
    <row r="21" spans="1:3" x14ac:dyDescent="0.35">
      <c r="A21" s="27" t="s">
        <v>35</v>
      </c>
      <c r="B21" s="46" t="s">
        <v>24</v>
      </c>
      <c r="C21" s="46"/>
    </row>
    <row r="22" spans="1:3" x14ac:dyDescent="0.35">
      <c r="B22" s="49" t="s">
        <v>63</v>
      </c>
      <c r="C22" s="49"/>
    </row>
  </sheetData>
  <mergeCells count="5">
    <mergeCell ref="B21:C21"/>
    <mergeCell ref="B3:C3"/>
    <mergeCell ref="B11:C11"/>
    <mergeCell ref="B2:C2"/>
    <mergeCell ref="B22:C2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21"/>
  <sheetViews>
    <sheetView topLeftCell="A6" workbookViewId="0">
      <selection activeCell="D16" sqref="D16"/>
    </sheetView>
  </sheetViews>
  <sheetFormatPr defaultRowHeight="14.5" x14ac:dyDescent="0.35"/>
  <cols>
    <col min="3" max="3" width="20.26953125" customWidth="1"/>
    <col min="4" max="4" width="86" customWidth="1"/>
  </cols>
  <sheetData>
    <row r="1" spans="1:4" x14ac:dyDescent="0.35">
      <c r="A1" t="s">
        <v>36</v>
      </c>
    </row>
    <row r="4" spans="1:4" s="35" customFormat="1" ht="31.5" customHeight="1" x14ac:dyDescent="0.35">
      <c r="C4" s="50" t="s">
        <v>37</v>
      </c>
      <c r="D4" s="50"/>
    </row>
    <row r="5" spans="1:4" s="35" customFormat="1" ht="31.5" customHeight="1" x14ac:dyDescent="0.35">
      <c r="C5" s="50" t="s">
        <v>38</v>
      </c>
      <c r="D5" s="50"/>
    </row>
    <row r="6" spans="1:4" s="35" customFormat="1" ht="31.5" customHeight="1" x14ac:dyDescent="0.35">
      <c r="C6" s="50" t="s">
        <v>39</v>
      </c>
      <c r="D6" s="50"/>
    </row>
    <row r="7" spans="1:4" x14ac:dyDescent="0.35">
      <c r="C7" s="51"/>
      <c r="D7" s="51"/>
    </row>
    <row r="8" spans="1:4" x14ac:dyDescent="0.35">
      <c r="C8" s="50" t="s">
        <v>40</v>
      </c>
      <c r="D8" s="50"/>
    </row>
    <row r="9" spans="1:4" ht="34.5" customHeight="1" x14ac:dyDescent="0.35">
      <c r="C9" s="32" t="s">
        <v>41</v>
      </c>
      <c r="D9" s="31" t="s">
        <v>50</v>
      </c>
    </row>
    <row r="10" spans="1:4" ht="34.5" customHeight="1" x14ac:dyDescent="0.35">
      <c r="C10" s="33" t="s">
        <v>42</v>
      </c>
      <c r="D10" s="31" t="s">
        <v>43</v>
      </c>
    </row>
    <row r="11" spans="1:4" ht="34.5" customHeight="1" x14ac:dyDescent="0.35">
      <c r="C11" s="34" t="s">
        <v>44</v>
      </c>
      <c r="D11" s="31" t="s">
        <v>45</v>
      </c>
    </row>
    <row r="12" spans="1:4" x14ac:dyDescent="0.35">
      <c r="C12" s="31"/>
      <c r="D12" s="31"/>
    </row>
    <row r="13" spans="1:4" x14ac:dyDescent="0.35">
      <c r="C13" s="30"/>
    </row>
    <row r="14" spans="1:4" x14ac:dyDescent="0.35">
      <c r="C14" s="30"/>
    </row>
    <row r="15" spans="1:4" x14ac:dyDescent="0.35">
      <c r="C15" s="30"/>
    </row>
    <row r="16" spans="1:4" x14ac:dyDescent="0.35">
      <c r="C16" s="30"/>
    </row>
    <row r="17" spans="3:3" x14ac:dyDescent="0.35">
      <c r="C17" s="30"/>
    </row>
    <row r="18" spans="3:3" x14ac:dyDescent="0.35">
      <c r="C18" s="30"/>
    </row>
    <row r="19" spans="3:3" x14ac:dyDescent="0.35">
      <c r="C19" s="30"/>
    </row>
    <row r="20" spans="3:3" x14ac:dyDescent="0.35">
      <c r="C20" s="30"/>
    </row>
    <row r="21" spans="3:3" x14ac:dyDescent="0.35">
      <c r="C21" s="30"/>
    </row>
  </sheetData>
  <mergeCells count="5">
    <mergeCell ref="C4:D4"/>
    <mergeCell ref="C5:D5"/>
    <mergeCell ref="C6:D6"/>
    <mergeCell ref="C7:D7"/>
    <mergeCell ref="C8:D8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M27"/>
  <sheetViews>
    <sheetView tabSelected="1" zoomScaleNormal="100" zoomScaleSheetLayoutView="97" workbookViewId="0">
      <selection activeCell="D17" sqref="D17:E17"/>
    </sheetView>
  </sheetViews>
  <sheetFormatPr defaultRowHeight="14.5" x14ac:dyDescent="0.35"/>
  <cols>
    <col min="1" max="1" width="5.26953125" customWidth="1"/>
    <col min="2" max="2" width="42.81640625" customWidth="1"/>
    <col min="3" max="3" width="13.54296875" customWidth="1"/>
    <col min="5" max="5" width="14.1796875" customWidth="1"/>
  </cols>
  <sheetData>
    <row r="2" spans="1:13" x14ac:dyDescent="0.35">
      <c r="B2" s="1"/>
      <c r="C2" s="1"/>
      <c r="D2" s="1"/>
      <c r="E2" s="1"/>
      <c r="F2" s="1"/>
    </row>
    <row r="3" spans="1:13" ht="28.5" customHeight="1" x14ac:dyDescent="0.35">
      <c r="B3" s="52" t="s">
        <v>13</v>
      </c>
      <c r="C3" s="52"/>
      <c r="D3" s="52"/>
      <c r="E3" s="52"/>
      <c r="F3" s="1"/>
    </row>
    <row r="4" spans="1:13" ht="28.5" customHeight="1" x14ac:dyDescent="0.35">
      <c r="B4" s="53" t="s">
        <v>14</v>
      </c>
      <c r="C4" s="54"/>
      <c r="D4" s="54"/>
      <c r="E4" s="55"/>
      <c r="F4" s="1"/>
    </row>
    <row r="5" spans="1:13" ht="26" x14ac:dyDescent="0.35">
      <c r="B5" s="14" t="s">
        <v>2</v>
      </c>
      <c r="C5" s="14" t="s">
        <v>1</v>
      </c>
      <c r="D5" s="14" t="s">
        <v>0</v>
      </c>
      <c r="E5" s="14" t="s">
        <v>5</v>
      </c>
      <c r="F5" s="1"/>
    </row>
    <row r="6" spans="1:13" x14ac:dyDescent="0.35">
      <c r="A6" s="56"/>
      <c r="B6" s="11" t="s">
        <v>7</v>
      </c>
      <c r="C6" s="3">
        <v>0.3</v>
      </c>
      <c r="D6" s="8" t="s">
        <v>49</v>
      </c>
      <c r="E6" s="57">
        <f>IF(D7="s",C7,IF(D6="s",C6,0))</f>
        <v>0</v>
      </c>
      <c r="F6" s="1"/>
    </row>
    <row r="7" spans="1:13" ht="26" x14ac:dyDescent="0.35">
      <c r="A7" s="56"/>
      <c r="B7" s="11" t="s">
        <v>8</v>
      </c>
      <c r="C7" s="3">
        <v>0.5</v>
      </c>
      <c r="D7" s="8" t="s">
        <v>49</v>
      </c>
      <c r="E7" s="58"/>
      <c r="F7" s="1"/>
    </row>
    <row r="8" spans="1:13" ht="75" customHeight="1" x14ac:dyDescent="0.35">
      <c r="B8" s="11" t="s">
        <v>66</v>
      </c>
      <c r="C8" s="3">
        <v>0.1</v>
      </c>
      <c r="D8" s="8" t="s">
        <v>49</v>
      </c>
      <c r="E8" s="44">
        <f>IF(D8="s",C8,0)</f>
        <v>0</v>
      </c>
      <c r="F8" s="41"/>
      <c r="G8" s="42"/>
      <c r="H8" s="43"/>
      <c r="I8" s="43"/>
      <c r="J8" s="43"/>
      <c r="K8" s="43"/>
      <c r="L8" s="43"/>
    </row>
    <row r="9" spans="1:13" x14ac:dyDescent="0.35">
      <c r="B9" s="15" t="s">
        <v>9</v>
      </c>
      <c r="C9" s="16"/>
      <c r="D9" s="17"/>
      <c r="E9" s="45"/>
      <c r="F9" s="59"/>
      <c r="G9" s="60"/>
      <c r="H9" s="60"/>
      <c r="I9" s="60"/>
      <c r="J9" s="60"/>
      <c r="K9" s="60"/>
      <c r="L9" s="60"/>
      <c r="M9" s="60"/>
    </row>
    <row r="10" spans="1:13" ht="75" customHeight="1" x14ac:dyDescent="0.35">
      <c r="A10" s="13"/>
      <c r="B10" s="11" t="s">
        <v>64</v>
      </c>
      <c r="C10" s="3">
        <v>0.1</v>
      </c>
      <c r="D10" s="8" t="s">
        <v>49</v>
      </c>
      <c r="E10" s="44">
        <f>IF(D10="s",C10,0)</f>
        <v>0</v>
      </c>
      <c r="F10" s="59"/>
      <c r="G10" s="60"/>
      <c r="H10" s="60"/>
      <c r="I10" s="60"/>
      <c r="J10" s="60"/>
      <c r="K10" s="60"/>
      <c r="L10" s="60"/>
      <c r="M10" s="60"/>
    </row>
    <row r="11" spans="1:13" ht="40.5" customHeight="1" x14ac:dyDescent="0.35">
      <c r="A11" s="13"/>
      <c r="B11" s="11" t="s">
        <v>65</v>
      </c>
      <c r="C11" s="3">
        <v>0.1</v>
      </c>
      <c r="D11" s="8" t="s">
        <v>49</v>
      </c>
      <c r="E11" s="44">
        <f>IF(D11="s",C11,0)</f>
        <v>0</v>
      </c>
      <c r="F11" s="59"/>
      <c r="G11" s="60"/>
      <c r="H11" s="60"/>
      <c r="I11" s="60"/>
      <c r="J11" s="60"/>
      <c r="K11" s="60"/>
      <c r="L11" s="60"/>
      <c r="M11" s="60"/>
    </row>
    <row r="12" spans="1:13" ht="43.5" customHeight="1" x14ac:dyDescent="0.35">
      <c r="B12" s="63" t="s">
        <v>6</v>
      </c>
      <c r="C12" s="64"/>
      <c r="D12" s="65">
        <f>IFERROR(1-(1-E6)*(1-E8)*(1-(E10+E11)),1-(1-E6)*(1-(E10+E11)))</f>
        <v>0</v>
      </c>
      <c r="E12" s="65"/>
      <c r="F12" s="5"/>
    </row>
    <row r="13" spans="1:13" x14ac:dyDescent="0.35">
      <c r="B13" s="1"/>
      <c r="C13" s="1"/>
      <c r="D13" s="1"/>
      <c r="E13" s="1"/>
      <c r="F13" s="1"/>
    </row>
    <row r="15" spans="1:13" ht="27" customHeight="1" x14ac:dyDescent="0.35">
      <c r="B15" s="52" t="s">
        <v>10</v>
      </c>
      <c r="C15" s="52"/>
      <c r="D15" s="52"/>
      <c r="E15" s="52"/>
    </row>
    <row r="16" spans="1:13" ht="60.75" customHeight="1" x14ac:dyDescent="0.35">
      <c r="B16" s="73" t="s">
        <v>56</v>
      </c>
      <c r="C16" s="74"/>
      <c r="D16" s="71">
        <v>940564.06</v>
      </c>
      <c r="E16" s="72"/>
      <c r="F16" s="61"/>
      <c r="G16" s="62"/>
      <c r="H16" s="62"/>
      <c r="I16" s="62"/>
      <c r="J16" s="62"/>
      <c r="K16" s="62"/>
      <c r="L16" s="62"/>
      <c r="M16" s="62"/>
    </row>
    <row r="17" spans="2:6" x14ac:dyDescent="0.35">
      <c r="B17" s="75" t="s">
        <v>11</v>
      </c>
      <c r="C17" s="76"/>
      <c r="D17" s="77">
        <f>ROUND((1-$D$12)*$D16,0)</f>
        <v>940564</v>
      </c>
      <c r="E17" s="77"/>
    </row>
    <row r="20" spans="2:6" ht="31.5" customHeight="1" x14ac:dyDescent="0.35">
      <c r="B20" s="52" t="s">
        <v>51</v>
      </c>
      <c r="C20" s="66"/>
      <c r="D20" s="66"/>
      <c r="E20" s="67"/>
      <c r="F20" s="18"/>
    </row>
    <row r="21" spans="2:6" ht="61.5" customHeight="1" x14ac:dyDescent="0.35">
      <c r="B21" s="69" t="s">
        <v>52</v>
      </c>
      <c r="C21" s="70"/>
      <c r="D21" s="71">
        <v>1000000</v>
      </c>
      <c r="E21" s="72"/>
      <c r="F21" s="4"/>
    </row>
    <row r="22" spans="2:6" ht="44.25" customHeight="1" x14ac:dyDescent="0.35">
      <c r="B22" s="68" t="s">
        <v>53</v>
      </c>
      <c r="C22" s="68"/>
      <c r="D22" s="9">
        <v>0.24</v>
      </c>
      <c r="E22" s="19"/>
      <c r="F22" s="4"/>
    </row>
    <row r="23" spans="2:6" ht="29.25" customHeight="1" x14ac:dyDescent="0.35">
      <c r="B23" s="68" t="s">
        <v>12</v>
      </c>
      <c r="C23" s="68"/>
      <c r="D23" s="39">
        <v>0.1</v>
      </c>
      <c r="E23" s="2">
        <f>D23*D$21</f>
        <v>100000</v>
      </c>
      <c r="F23" s="4"/>
    </row>
    <row r="24" spans="2:6" ht="29.25" customHeight="1" x14ac:dyDescent="0.35">
      <c r="B24" s="68" t="s">
        <v>30</v>
      </c>
      <c r="C24" s="68"/>
      <c r="D24" s="12">
        <f>IF(D22&gt;10%,MIN(D22-10%,10%),0%)</f>
        <v>0.1</v>
      </c>
      <c r="E24" s="2">
        <f>D24*D$21</f>
        <v>100000</v>
      </c>
    </row>
    <row r="25" spans="2:6" ht="29.25" customHeight="1" x14ac:dyDescent="0.35">
      <c r="B25" s="68" t="s">
        <v>31</v>
      </c>
      <c r="C25" s="68"/>
      <c r="D25" s="12">
        <f>IF(D22&gt;20%,2*(D22-20%),0%)</f>
        <v>7.999999999999996E-2</v>
      </c>
      <c r="E25" s="2">
        <f>D25*D$21</f>
        <v>79999.999999999956</v>
      </c>
    </row>
    <row r="26" spans="2:6" ht="29.25" customHeight="1" x14ac:dyDescent="0.35">
      <c r="B26" s="78" t="s">
        <v>55</v>
      </c>
      <c r="C26" s="78"/>
      <c r="D26" s="79">
        <f>SUM(E23:E25)</f>
        <v>279999.99999999994</v>
      </c>
      <c r="E26" s="79"/>
    </row>
    <row r="27" spans="2:6" ht="30" customHeight="1" x14ac:dyDescent="0.35">
      <c r="B27" s="80" t="s">
        <v>54</v>
      </c>
      <c r="C27" s="80"/>
      <c r="D27" s="77">
        <f>ROUND((1-$D$12)*$D26,0)</f>
        <v>280000</v>
      </c>
      <c r="E27" s="77"/>
    </row>
  </sheetData>
  <sheetProtection algorithmName="SHA-512" hashValue="Y5NhvkjAlJfZwQkttxlyE5ij1pbOaIMybUnuWuPMkbqaBrdUYEgyOuc0Hlb+ifrW7vrpLkBC8JEYHAouySsSoQ==" saltValue="Z7sAEKo/04wXpedaar3uOA==" spinCount="100000" sheet="1" objects="1" scenarios="1"/>
  <mergeCells count="24">
    <mergeCell ref="B26:C26"/>
    <mergeCell ref="D26:E26"/>
    <mergeCell ref="B27:C27"/>
    <mergeCell ref="D27:E27"/>
    <mergeCell ref="B22:C22"/>
    <mergeCell ref="B23:C23"/>
    <mergeCell ref="B24:C24"/>
    <mergeCell ref="F16:M16"/>
    <mergeCell ref="B12:C12"/>
    <mergeCell ref="D12:E12"/>
    <mergeCell ref="B20:E20"/>
    <mergeCell ref="B25:C25"/>
    <mergeCell ref="B21:C21"/>
    <mergeCell ref="D21:E21"/>
    <mergeCell ref="B15:E15"/>
    <mergeCell ref="B16:C16"/>
    <mergeCell ref="D16:E16"/>
    <mergeCell ref="B17:C17"/>
    <mergeCell ref="D17:E17"/>
    <mergeCell ref="B3:E3"/>
    <mergeCell ref="B4:E4"/>
    <mergeCell ref="A6:A7"/>
    <mergeCell ref="E6:E7"/>
    <mergeCell ref="F9:M11"/>
  </mergeCells>
  <dataValidations count="1">
    <dataValidation type="list" allowBlank="1" showInputMessage="1" showErrorMessage="1" sqref="D6:D11" xr:uid="{00000000-0002-0000-0200-000000000000}">
      <formula1>"s,n"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ISTRUZIONI per il CM</vt:lpstr>
      <vt:lpstr>ISTRUZIONI</vt:lpstr>
      <vt:lpstr>GARANZIE CONTRATTO SINGOLO</vt:lpstr>
    </vt:vector>
  </TitlesOfParts>
  <Company>CONSIP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 sparro</dc:creator>
  <cp:lastModifiedBy>Kropp Bruno</cp:lastModifiedBy>
  <dcterms:created xsi:type="dcterms:W3CDTF">2016-02-02T10:53:31Z</dcterms:created>
  <dcterms:modified xsi:type="dcterms:W3CDTF">2025-12-12T14:42:32Z</dcterms:modified>
</cp:coreProperties>
</file>